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240" yWindow="-75" windowWidth="17400" windowHeight="11430" tabRatio="955"/>
  </bookViews>
  <sheets>
    <sheet name="Conto ec" sheetId="46" r:id="rId1"/>
  </sheets>
  <definedNames>
    <definedName name="_xlnm._FilterDatabase" localSheetId="0" hidden="1">'Conto ec'!$D$7:$D$23</definedName>
  </definedNames>
  <calcPr calcId="145621" fullPrecision="0"/>
</workbook>
</file>

<file path=xl/calcChain.xml><?xml version="1.0" encoding="utf-8"?>
<calcChain xmlns="http://schemas.openxmlformats.org/spreadsheetml/2006/main">
  <c r="E74" i="46" l="1"/>
  <c r="E79" i="46" s="1"/>
  <c r="E67" i="46"/>
  <c r="E73" i="46" s="1"/>
  <c r="E55" i="46"/>
  <c r="E58" i="46" s="1"/>
  <c r="E48" i="46"/>
  <c r="E53" i="46" s="1"/>
  <c r="E34" i="46"/>
  <c r="E29" i="46"/>
  <c r="E15" i="46"/>
  <c r="E11" i="46"/>
  <c r="E65" i="46"/>
  <c r="E43" i="46" l="1"/>
  <c r="E23" i="46"/>
  <c r="E81" i="46"/>
  <c r="E60" i="46"/>
  <c r="D48" i="46"/>
  <c r="D29" i="46"/>
  <c r="D11" i="46"/>
  <c r="D15" i="46"/>
  <c r="D55" i="46"/>
  <c r="D58" i="46" s="1"/>
  <c r="E44" i="46" l="1"/>
  <c r="E82" i="46" s="1"/>
  <c r="E85" i="46" s="1"/>
  <c r="D74" i="46"/>
  <c r="D79" i="46" s="1"/>
  <c r="D65" i="46"/>
  <c r="D34" i="46"/>
  <c r="D43" i="46" s="1"/>
  <c r="D67" i="46"/>
  <c r="D73" i="46" s="1"/>
  <c r="D53" i="46"/>
  <c r="D60" i="46" s="1"/>
  <c r="D23" i="46"/>
  <c r="D81" i="46" l="1"/>
  <c r="D44" i="46"/>
  <c r="D82" i="46" l="1"/>
  <c r="D85" i="46" s="1"/>
</calcChain>
</file>

<file path=xl/sharedStrings.xml><?xml version="1.0" encoding="utf-8"?>
<sst xmlns="http://schemas.openxmlformats.org/spreadsheetml/2006/main" count="108" uniqueCount="81">
  <si>
    <t>a</t>
  </si>
  <si>
    <t>b</t>
  </si>
  <si>
    <t>c</t>
  </si>
  <si>
    <t xml:space="preserve"> </t>
  </si>
  <si>
    <t>d</t>
  </si>
  <si>
    <t>da altri soggetti</t>
  </si>
  <si>
    <t>e</t>
  </si>
  <si>
    <t xml:space="preserve">CONTO ECONOMICO </t>
  </si>
  <si>
    <t>A) COMPONENTI POSITIVI DELLA GESTIONE</t>
  </si>
  <si>
    <t>Proventi da tributi</t>
  </si>
  <si>
    <t xml:space="preserve">Proventi da fondi perequativi </t>
  </si>
  <si>
    <t>Proventi da trasferimenti e contributi</t>
  </si>
  <si>
    <t>Proventi da trasferimenti correnti</t>
  </si>
  <si>
    <t>Quota annuale di contributi agli investimenti</t>
  </si>
  <si>
    <t>Contributi agli investimenti</t>
  </si>
  <si>
    <t>Ricavi delle vendite e prestazioni e proventi da servizi pubblici</t>
  </si>
  <si>
    <t>Proventi derivanti dalla gestione dei beni</t>
  </si>
  <si>
    <t>Ricavi della vendita di beni</t>
  </si>
  <si>
    <t>Ricavi e proventi dalla prestazione di servizi</t>
  </si>
  <si>
    <t>Variazioni nelle rimanenze di prodotti in corso di lavorazione, etc. (+/-)</t>
  </si>
  <si>
    <t>Variazione dei lavori in corso su ordinazione</t>
  </si>
  <si>
    <t>Incrementi di immobilizzazioni per lavori interni</t>
  </si>
  <si>
    <t>Altri ricavi e proventi diversi</t>
  </si>
  <si>
    <t>TOTALE COMPONENTI POSITIVI DELLA GESTIONE (A)</t>
  </si>
  <si>
    <t>B) COMPONENTI NEGATIVI DELLA GESTIONE</t>
  </si>
  <si>
    <t>Acquisto di materie prime e/o beni di consumo</t>
  </si>
  <si>
    <t xml:space="preserve">Prestazioni di servizi </t>
  </si>
  <si>
    <r>
      <t xml:space="preserve">Utilizzo </t>
    </r>
    <r>
      <rPr>
        <sz val="11"/>
        <color theme="1"/>
        <rFont val="Calibri"/>
        <family val="2"/>
        <scheme val="minor"/>
      </rPr>
      <t xml:space="preserve"> beni di terzi</t>
    </r>
  </si>
  <si>
    <t>Trasferimenti e contributi</t>
  </si>
  <si>
    <t>Trasferimenti correnti</t>
  </si>
  <si>
    <t>Contributi agli investimenti ad Amministrazioni pubb.</t>
  </si>
  <si>
    <t>Contributi agli investimenti ad altri soggetti</t>
  </si>
  <si>
    <t>Personale</t>
  </si>
  <si>
    <t>Ammortamenti e svalutazioni</t>
  </si>
  <si>
    <t>Ammortamenti di immobilizzazioni Immateriali</t>
  </si>
  <si>
    <t>Ammortamenti di immobilizzazioni materiali</t>
  </si>
  <si>
    <t>Altre svalutazioni delle immobilizzazioni</t>
  </si>
  <si>
    <t>Svalutazione dei crediti</t>
  </si>
  <si>
    <t>Variazioni nelle rimanenze di materie prime e/o beni di consumo (+/-)</t>
  </si>
  <si>
    <t>Accantonamenti per rischi</t>
  </si>
  <si>
    <t>Altri accantonamenti</t>
  </si>
  <si>
    <t>Oneri diversi di gestione</t>
  </si>
  <si>
    <t>TOTALE COMPONENTI NEGATIVI DELLA GESTIONE (B)</t>
  </si>
  <si>
    <t>DIFFERENZA FRA COMP. POSITIVI E NEGATIVI DELLA GESTIONE ( A-B)</t>
  </si>
  <si>
    <t>C) PROVENTI ED ONERI FINANZIARI</t>
  </si>
  <si>
    <t>Proventi finanziari</t>
  </si>
  <si>
    <t>Proventi da partecipazioni</t>
  </si>
  <si>
    <t>da società controllate</t>
  </si>
  <si>
    <t>da società partecipate</t>
  </si>
  <si>
    <t>Altri proventi finanziari</t>
  </si>
  <si>
    <t>Totale proventi finanziari</t>
  </si>
  <si>
    <t>Oneri finanziari</t>
  </si>
  <si>
    <t>Interessi ed altri oneri finanziari</t>
  </si>
  <si>
    <t>Interessi passivi</t>
  </si>
  <si>
    <t>Altri oneri finanziari</t>
  </si>
  <si>
    <t>Totale oneri finanziari</t>
  </si>
  <si>
    <t xml:space="preserve">TOTALE PROVENTI ED ONERI FINANZIARI (C) </t>
  </si>
  <si>
    <t>D) RETTIFICHE DI VALORE ATTIVITA' FINANZIARIE</t>
  </si>
  <si>
    <t xml:space="preserve">Rivalutazioni </t>
  </si>
  <si>
    <t>Svalutazioni</t>
  </si>
  <si>
    <t>TOTALE RETTIFICHE (D)</t>
  </si>
  <si>
    <t>E) PROVENTI ED ONERI STRAORDINARI</t>
  </si>
  <si>
    <t>Proventi straordinari</t>
  </si>
  <si>
    <t>Proventi da trasferimenti in conto capitale</t>
  </si>
  <si>
    <t>Sopravvenienze attive e insussistenze del passivo</t>
  </si>
  <si>
    <t>Plusvalenze patrimoniali</t>
  </si>
  <si>
    <t>Altri proventi straordinari</t>
  </si>
  <si>
    <t>Totale proventi straordinari</t>
  </si>
  <si>
    <t>Oneri straordinari</t>
  </si>
  <si>
    <t>Trasferimenti in conto capitale</t>
  </si>
  <si>
    <t>Sopravvenienze passive e insussistenze dell'attivo</t>
  </si>
  <si>
    <t>Minusvalenze patrimoniali</t>
  </si>
  <si>
    <t xml:space="preserve">Altri oneri straordinari </t>
  </si>
  <si>
    <t>Totale oneri straordinari</t>
  </si>
  <si>
    <t>TOTALE PROVENTI ED ONERI STRAORDINARI (E)</t>
  </si>
  <si>
    <t>RISULTATO PRIMA DELLE IMPOSTE  (A-B+C+D+E)</t>
  </si>
  <si>
    <t>RISULTATO DELL'ESERCIZIO</t>
  </si>
  <si>
    <r>
      <t>Proventi da permessi di costruire</t>
    </r>
    <r>
      <rPr>
        <b/>
        <i/>
        <sz val="11"/>
        <rFont val="Calibri"/>
        <family val="2"/>
      </rPr>
      <t xml:space="preserve"> </t>
    </r>
  </si>
  <si>
    <t>Imposte</t>
  </si>
  <si>
    <t>CONTO ECONOMICO 2021</t>
  </si>
  <si>
    <t>Comune di CAPANNOLI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</si>
</sst>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[$€-2]\ * #,##0.00_-;\-[$€-2]\ * #,##0.00_-;_-[$€-2]\ * &quot;-&quot;??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i/>
      <sz val="11"/>
      <name val="Calibri"/>
      <family val="2"/>
    </font>
    <font>
      <i/>
      <u/>
      <sz val="11"/>
      <name val="Calibri"/>
      <family val="2"/>
    </font>
    <font>
      <b/>
      <sz val="16"/>
      <color indexed="8"/>
      <name val="Calibri"/>
      <family val="2"/>
    </font>
    <font>
      <b/>
      <i/>
      <sz val="11"/>
      <name val="Calibri"/>
      <family val="2"/>
    </font>
    <font>
      <b/>
      <sz val="26"/>
      <color indexed="17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</cellStyleXfs>
  <cellXfs count="47">
    <xf numFmtId="0" fontId="0" fillId="0" borderId="0" xfId="0"/>
    <xf numFmtId="0" fontId="5" fillId="0" borderId="0" xfId="4" applyFont="1" applyFill="1"/>
    <xf numFmtId="0" fontId="5" fillId="0" borderId="1" xfId="4" applyFont="1" applyFill="1" applyBorder="1"/>
    <xf numFmtId="0" fontId="5" fillId="0" borderId="2" xfId="4" applyFont="1" applyFill="1" applyBorder="1"/>
    <xf numFmtId="0" fontId="5" fillId="0" borderId="3" xfId="4" applyFont="1" applyFill="1" applyBorder="1"/>
    <xf numFmtId="0" fontId="1" fillId="0" borderId="0" xfId="0" applyFont="1" applyFill="1"/>
    <xf numFmtId="4" fontId="5" fillId="0" borderId="0" xfId="4" applyNumberFormat="1" applyFont="1" applyFill="1" applyAlignment="1">
      <alignment horizontal="right"/>
    </xf>
    <xf numFmtId="4" fontId="5" fillId="0" borderId="4" xfId="4" applyNumberFormat="1" applyFont="1" applyFill="1" applyBorder="1" applyAlignment="1">
      <alignment horizontal="right"/>
    </xf>
    <xf numFmtId="0" fontId="6" fillId="0" borderId="1" xfId="4" applyFont="1" applyFill="1" applyBorder="1"/>
    <xf numFmtId="4" fontId="5" fillId="0" borderId="5" xfId="2" applyNumberFormat="1" applyFont="1" applyFill="1" applyBorder="1" applyAlignment="1">
      <alignment horizontal="right"/>
    </xf>
    <xf numFmtId="4" fontId="5" fillId="0" borderId="6" xfId="2" applyNumberFormat="1" applyFont="1" applyFill="1" applyBorder="1" applyAlignment="1">
      <alignment horizontal="right"/>
    </xf>
    <xf numFmtId="4" fontId="6" fillId="0" borderId="5" xfId="2" applyNumberFormat="1" applyFont="1" applyFill="1" applyBorder="1" applyAlignment="1">
      <alignment horizontal="right"/>
    </xf>
    <xf numFmtId="4" fontId="5" fillId="0" borderId="4" xfId="2" applyNumberFormat="1" applyFont="1" applyFill="1" applyBorder="1" applyAlignment="1">
      <alignment horizontal="right"/>
    </xf>
    <xf numFmtId="4" fontId="6" fillId="0" borderId="4" xfId="2" applyNumberFormat="1" applyFont="1" applyFill="1" applyBorder="1" applyAlignment="1">
      <alignment horizontal="right"/>
    </xf>
    <xf numFmtId="0" fontId="5" fillId="0" borderId="7" xfId="4" applyFont="1" applyFill="1" applyBorder="1"/>
    <xf numFmtId="0" fontId="5" fillId="0" borderId="8" xfId="4" applyFont="1" applyFill="1" applyBorder="1"/>
    <xf numFmtId="4" fontId="5" fillId="0" borderId="6" xfId="4" applyNumberFormat="1" applyFont="1" applyFill="1" applyBorder="1" applyAlignment="1">
      <alignment horizontal="right"/>
    </xf>
    <xf numFmtId="0" fontId="9" fillId="0" borderId="4" xfId="4" applyFont="1" applyFill="1" applyBorder="1"/>
    <xf numFmtId="0" fontId="5" fillId="0" borderId="4" xfId="4" applyFont="1" applyFill="1" applyBorder="1"/>
    <xf numFmtId="0" fontId="5" fillId="0" borderId="4" xfId="4" applyFont="1" applyFill="1" applyBorder="1" applyAlignment="1">
      <alignment wrapText="1"/>
    </xf>
    <xf numFmtId="0" fontId="6" fillId="0" borderId="4" xfId="4" applyFont="1" applyFill="1" applyBorder="1" applyAlignment="1">
      <alignment horizontal="right"/>
    </xf>
    <xf numFmtId="0" fontId="8" fillId="0" borderId="4" xfId="4" applyFont="1" applyFill="1" applyBorder="1"/>
    <xf numFmtId="0" fontId="5" fillId="0" borderId="4" xfId="4" applyFont="1" applyFill="1" applyBorder="1" applyAlignment="1">
      <alignment horizontal="left"/>
    </xf>
    <xf numFmtId="0" fontId="12" fillId="2" borderId="15" xfId="0" applyFont="1" applyFill="1" applyBorder="1" applyAlignment="1">
      <alignment horizontal="centerContinuous" vertical="center" wrapText="1"/>
    </xf>
    <xf numFmtId="0" fontId="12" fillId="2" borderId="14" xfId="0" applyFont="1" applyFill="1" applyBorder="1" applyAlignment="1">
      <alignment horizontal="centerContinuous" vertical="center" wrapText="1"/>
    </xf>
    <xf numFmtId="0" fontId="12" fillId="2" borderId="13" xfId="0" applyFont="1" applyFill="1" applyBorder="1" applyAlignment="1">
      <alignment horizontal="centerContinuous" vertical="center" wrapText="1"/>
    </xf>
    <xf numFmtId="0" fontId="5" fillId="0" borderId="9" xfId="4" applyFont="1" applyFill="1" applyBorder="1"/>
    <xf numFmtId="0" fontId="5" fillId="0" borderId="10" xfId="4" applyFont="1" applyFill="1" applyBorder="1"/>
    <xf numFmtId="0" fontId="5" fillId="0" borderId="11" xfId="4" applyFont="1" applyFill="1" applyBorder="1"/>
    <xf numFmtId="4" fontId="6" fillId="0" borderId="1" xfId="2" applyNumberFormat="1" applyFont="1" applyFill="1" applyBorder="1" applyAlignment="1">
      <alignment horizontal="right"/>
    </xf>
    <xf numFmtId="0" fontId="5" fillId="0" borderId="6" xfId="4" applyFont="1" applyFill="1" applyBorder="1"/>
    <xf numFmtId="0" fontId="7" fillId="0" borderId="4" xfId="4" applyFont="1" applyFill="1" applyBorder="1"/>
    <xf numFmtId="0" fontId="5" fillId="0" borderId="4" xfId="4" applyFont="1" applyFill="1" applyBorder="1" applyAlignment="1">
      <alignment horizontal="left" vertical="top" wrapText="1"/>
    </xf>
    <xf numFmtId="0" fontId="6" fillId="0" borderId="4" xfId="4" applyFont="1" applyFill="1" applyBorder="1" applyAlignment="1">
      <alignment horizontal="center" wrapText="1"/>
    </xf>
    <xf numFmtId="0" fontId="6" fillId="0" borderId="4" xfId="4" applyFont="1" applyFill="1" applyBorder="1" applyAlignment="1">
      <alignment horizontal="left"/>
    </xf>
    <xf numFmtId="0" fontId="8" fillId="0" borderId="4" xfId="4" applyFont="1" applyFill="1" applyBorder="1" applyAlignment="1">
      <alignment horizontal="left"/>
    </xf>
    <xf numFmtId="0" fontId="5" fillId="0" borderId="4" xfId="4" applyFont="1" applyFill="1" applyBorder="1" applyAlignment="1">
      <alignment horizontal="left" wrapText="1"/>
    </xf>
    <xf numFmtId="0" fontId="6" fillId="0" borderId="12" xfId="4" applyFont="1" applyFill="1" applyBorder="1" applyAlignment="1">
      <alignment wrapText="1"/>
    </xf>
    <xf numFmtId="4" fontId="5" fillId="0" borderId="12" xfId="4" applyNumberFormat="1" applyFont="1" applyFill="1" applyBorder="1" applyAlignment="1">
      <alignment horizontal="right"/>
    </xf>
    <xf numFmtId="4" fontId="5" fillId="0" borderId="12" xfId="2" applyNumberFormat="1" applyFont="1" applyFill="1" applyBorder="1" applyAlignment="1">
      <alignment horizontal="right"/>
    </xf>
    <xf numFmtId="0" fontId="5" fillId="0" borderId="0" xfId="4" quotePrefix="1" applyFont="1" applyFill="1"/>
    <xf numFmtId="0" fontId="10" fillId="0" borderId="0" xfId="0" applyFont="1" applyFill="1" applyAlignment="1">
      <alignment horizontal="center"/>
    </xf>
    <xf numFmtId="0" fontId="6" fillId="0" borderId="8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/>
  </cellXfs>
  <cellStyles count="6">
    <cellStyle name="Euro" xfId="1"/>
    <cellStyle name="Migliaia [0] 2" xfId="2"/>
    <cellStyle name="Normale" xfId="0" builtinId="0"/>
    <cellStyle name="Normale 2" xfId="3"/>
    <cellStyle name="Normale 3" xfId="4"/>
    <cellStyle name="Normale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E86"/>
  <sheetViews>
    <sheetView showZeros="0" tabSelected="1" zoomScale="85" zoomScaleNormal="85" workbookViewId="0">
      <selection activeCell="D7" sqref="D7"/>
    </sheetView>
  </sheetViews>
  <sheetFormatPr defaultRowHeight="15" x14ac:dyDescent="0.25"/>
  <cols>
    <col min="1" max="2" width="6.140625" style="1" customWidth="1"/>
    <col min="3" max="3" width="65.28515625" style="1" customWidth="1"/>
    <col min="4" max="5" width="18.140625" style="6" customWidth="1"/>
    <col min="6" max="16384" width="9.140625" style="1"/>
  </cols>
  <sheetData>
    <row r="1" spans="1:5" s="5" customFormat="1" ht="36.75" customHeight="1" x14ac:dyDescent="0.25">
      <c r="A1" s="23" t="s">
        <v>80</v>
      </c>
      <c r="B1" s="24"/>
      <c r="C1" s="24"/>
      <c r="D1" s="24"/>
      <c r="E1" s="25"/>
    </row>
    <row r="3" spans="1:5" ht="21" customHeight="1" x14ac:dyDescent="0.35">
      <c r="A3" s="41" t="s">
        <v>79</v>
      </c>
      <c r="B3" s="41"/>
      <c r="C3" s="41"/>
      <c r="D3" s="41"/>
      <c r="E3" s="46"/>
    </row>
    <row r="5" spans="1:5" x14ac:dyDescent="0.25">
      <c r="A5" s="26"/>
      <c r="B5" s="14"/>
      <c r="C5" s="42" t="s">
        <v>7</v>
      </c>
      <c r="D5" s="44">
        <v>2021</v>
      </c>
      <c r="E5" s="44">
        <v>2020</v>
      </c>
    </row>
    <row r="6" spans="1:5" x14ac:dyDescent="0.25">
      <c r="A6" s="27"/>
      <c r="B6" s="3"/>
      <c r="C6" s="43"/>
      <c r="D6" s="45"/>
      <c r="E6" s="45"/>
    </row>
    <row r="7" spans="1:5" ht="9.75" customHeight="1" x14ac:dyDescent="0.25">
      <c r="A7" s="26"/>
      <c r="B7" s="15"/>
      <c r="C7" s="30"/>
      <c r="D7" s="16"/>
      <c r="E7" s="16"/>
    </row>
    <row r="8" spans="1:5" x14ac:dyDescent="0.25">
      <c r="A8" s="28"/>
      <c r="B8" s="2"/>
      <c r="C8" s="31" t="s">
        <v>8</v>
      </c>
      <c r="D8" s="7"/>
      <c r="E8" s="7"/>
    </row>
    <row r="9" spans="1:5" x14ac:dyDescent="0.25">
      <c r="A9" s="28">
        <v>1</v>
      </c>
      <c r="B9" s="2"/>
      <c r="C9" s="18" t="s">
        <v>9</v>
      </c>
      <c r="D9" s="7">
        <v>2922944.56</v>
      </c>
      <c r="E9" s="7">
        <v>2990001.97</v>
      </c>
    </row>
    <row r="10" spans="1:5" x14ac:dyDescent="0.25">
      <c r="A10" s="28">
        <v>2</v>
      </c>
      <c r="B10" s="2"/>
      <c r="C10" s="18" t="s">
        <v>10</v>
      </c>
      <c r="D10" s="7">
        <v>723357.03</v>
      </c>
      <c r="E10" s="7">
        <v>655387.88</v>
      </c>
    </row>
    <row r="11" spans="1:5" x14ac:dyDescent="0.25">
      <c r="A11" s="28">
        <v>3</v>
      </c>
      <c r="B11" s="8"/>
      <c r="C11" s="18" t="s">
        <v>11</v>
      </c>
      <c r="D11" s="7">
        <f>SUM(D12:D14)</f>
        <v>655816.30000000005</v>
      </c>
      <c r="E11" s="7">
        <f>SUM(E12:E14)</f>
        <v>840352.67</v>
      </c>
    </row>
    <row r="12" spans="1:5" x14ac:dyDescent="0.25">
      <c r="A12" s="28"/>
      <c r="B12" s="2" t="s">
        <v>0</v>
      </c>
      <c r="C12" s="21" t="s">
        <v>12</v>
      </c>
      <c r="D12" s="7">
        <v>565214.37</v>
      </c>
      <c r="E12" s="7">
        <v>712524.07</v>
      </c>
    </row>
    <row r="13" spans="1:5" x14ac:dyDescent="0.25">
      <c r="A13" s="28"/>
      <c r="B13" s="2" t="s">
        <v>1</v>
      </c>
      <c r="C13" s="21" t="s">
        <v>13</v>
      </c>
      <c r="D13" s="7">
        <v>76762.929999999993</v>
      </c>
      <c r="E13" s="7">
        <v>71230.559999999998</v>
      </c>
    </row>
    <row r="14" spans="1:5" x14ac:dyDescent="0.25">
      <c r="A14" s="28"/>
      <c r="B14" s="2" t="s">
        <v>2</v>
      </c>
      <c r="C14" s="21" t="s">
        <v>14</v>
      </c>
      <c r="D14" s="7">
        <v>13839</v>
      </c>
      <c r="E14" s="7">
        <v>56598.04</v>
      </c>
    </row>
    <row r="15" spans="1:5" x14ac:dyDescent="0.25">
      <c r="A15" s="28">
        <v>4</v>
      </c>
      <c r="B15" s="2"/>
      <c r="C15" s="18" t="s">
        <v>15</v>
      </c>
      <c r="D15" s="7">
        <f>SUM(D16:D18)</f>
        <v>723824.71</v>
      </c>
      <c r="E15" s="7">
        <f>SUM(E16:E18)</f>
        <v>800412.63</v>
      </c>
    </row>
    <row r="16" spans="1:5" x14ac:dyDescent="0.25">
      <c r="A16" s="28"/>
      <c r="B16" s="2" t="s">
        <v>0</v>
      </c>
      <c r="C16" s="21" t="s">
        <v>16</v>
      </c>
      <c r="D16" s="7">
        <v>581397.48</v>
      </c>
      <c r="E16" s="7">
        <v>639243.63</v>
      </c>
    </row>
    <row r="17" spans="1:5" x14ac:dyDescent="0.25">
      <c r="A17" s="28"/>
      <c r="B17" s="2" t="s">
        <v>1</v>
      </c>
      <c r="C17" s="21" t="s">
        <v>17</v>
      </c>
      <c r="D17" s="7">
        <v>0</v>
      </c>
      <c r="E17" s="7">
        <v>0</v>
      </c>
    </row>
    <row r="18" spans="1:5" x14ac:dyDescent="0.25">
      <c r="A18" s="28"/>
      <c r="B18" s="2" t="s">
        <v>2</v>
      </c>
      <c r="C18" s="21" t="s">
        <v>18</v>
      </c>
      <c r="D18" s="7">
        <v>142427.23000000001</v>
      </c>
      <c r="E18" s="7">
        <v>161169</v>
      </c>
    </row>
    <row r="19" spans="1:5" ht="14.25" customHeight="1" x14ac:dyDescent="0.25">
      <c r="A19" s="28">
        <v>5</v>
      </c>
      <c r="B19" s="2"/>
      <c r="C19" s="19" t="s">
        <v>19</v>
      </c>
      <c r="D19" s="7">
        <v>0</v>
      </c>
      <c r="E19" s="7">
        <v>0</v>
      </c>
    </row>
    <row r="20" spans="1:5" x14ac:dyDescent="0.25">
      <c r="A20" s="28">
        <v>6</v>
      </c>
      <c r="B20" s="2"/>
      <c r="C20" s="19" t="s">
        <v>20</v>
      </c>
      <c r="D20" s="7">
        <v>0</v>
      </c>
      <c r="E20" s="7">
        <v>0</v>
      </c>
    </row>
    <row r="21" spans="1:5" x14ac:dyDescent="0.25">
      <c r="A21" s="28">
        <v>7</v>
      </c>
      <c r="B21" s="2"/>
      <c r="C21" s="18" t="s">
        <v>21</v>
      </c>
      <c r="D21" s="7">
        <v>0</v>
      </c>
      <c r="E21" s="7">
        <v>0</v>
      </c>
    </row>
    <row r="22" spans="1:5" x14ac:dyDescent="0.25">
      <c r="A22" s="28">
        <v>8</v>
      </c>
      <c r="B22" s="2"/>
      <c r="C22" s="18" t="s">
        <v>22</v>
      </c>
      <c r="D22" s="38">
        <v>34196.910000000003</v>
      </c>
      <c r="E22" s="38">
        <v>93665.86</v>
      </c>
    </row>
    <row r="23" spans="1:5" x14ac:dyDescent="0.25">
      <c r="A23" s="28"/>
      <c r="B23" s="2"/>
      <c r="C23" s="20" t="s">
        <v>23</v>
      </c>
      <c r="D23" s="11">
        <f>+D9+D10+D11+D15+D19+D20+D21+D22</f>
        <v>5060139.51</v>
      </c>
      <c r="E23" s="11">
        <f>+E9+E10+E11+E15+E19+E20+E21+E22</f>
        <v>5379821.0099999998</v>
      </c>
    </row>
    <row r="24" spans="1:5" ht="9.75" customHeight="1" x14ac:dyDescent="0.25">
      <c r="A24" s="28"/>
      <c r="B24" s="2"/>
      <c r="C24" s="18"/>
      <c r="D24" s="10"/>
      <c r="E24" s="10"/>
    </row>
    <row r="25" spans="1:5" x14ac:dyDescent="0.25">
      <c r="A25" s="28"/>
      <c r="B25" s="2"/>
      <c r="C25" s="31" t="s">
        <v>24</v>
      </c>
      <c r="D25" s="12"/>
      <c r="E25" s="12"/>
    </row>
    <row r="26" spans="1:5" x14ac:dyDescent="0.25">
      <c r="A26" s="28">
        <v>9</v>
      </c>
      <c r="B26" s="2"/>
      <c r="C26" s="32" t="s">
        <v>25</v>
      </c>
      <c r="D26" s="7">
        <v>51873.04</v>
      </c>
      <c r="E26" s="7">
        <v>111779.55</v>
      </c>
    </row>
    <row r="27" spans="1:5" x14ac:dyDescent="0.25">
      <c r="A27" s="28">
        <v>10</v>
      </c>
      <c r="B27" s="2"/>
      <c r="C27" s="18" t="s">
        <v>26</v>
      </c>
      <c r="D27" s="7">
        <v>1531511.05</v>
      </c>
      <c r="E27" s="7">
        <v>1363430</v>
      </c>
    </row>
    <row r="28" spans="1:5" x14ac:dyDescent="0.25">
      <c r="A28" s="28">
        <v>11</v>
      </c>
      <c r="B28" s="2"/>
      <c r="C28" s="18" t="s">
        <v>27</v>
      </c>
      <c r="D28" s="7">
        <v>125483.06</v>
      </c>
      <c r="E28" s="7">
        <v>22974.5</v>
      </c>
    </row>
    <row r="29" spans="1:5" x14ac:dyDescent="0.25">
      <c r="A29" s="28">
        <v>12</v>
      </c>
      <c r="B29" s="2"/>
      <c r="C29" s="18" t="s">
        <v>28</v>
      </c>
      <c r="D29" s="7">
        <f>SUM(D30:D32)</f>
        <v>1777830.64</v>
      </c>
      <c r="E29" s="7">
        <f>SUM(E30:E32)</f>
        <v>1751721.74</v>
      </c>
    </row>
    <row r="30" spans="1:5" x14ac:dyDescent="0.25">
      <c r="A30" s="28"/>
      <c r="B30" s="2" t="s">
        <v>0</v>
      </c>
      <c r="C30" s="21" t="s">
        <v>29</v>
      </c>
      <c r="D30" s="7">
        <v>1777830.64</v>
      </c>
      <c r="E30" s="7">
        <v>1751721.74</v>
      </c>
    </row>
    <row r="31" spans="1:5" x14ac:dyDescent="0.25">
      <c r="A31" s="28"/>
      <c r="B31" s="2" t="s">
        <v>1</v>
      </c>
      <c r="C31" s="21" t="s">
        <v>30</v>
      </c>
      <c r="D31" s="7">
        <v>0</v>
      </c>
      <c r="E31" s="7">
        <v>0</v>
      </c>
    </row>
    <row r="32" spans="1:5" x14ac:dyDescent="0.25">
      <c r="A32" s="28"/>
      <c r="B32" s="2" t="s">
        <v>2</v>
      </c>
      <c r="C32" s="21" t="s">
        <v>31</v>
      </c>
      <c r="D32" s="7">
        <v>0</v>
      </c>
      <c r="E32" s="7">
        <v>0</v>
      </c>
    </row>
    <row r="33" spans="1:5" x14ac:dyDescent="0.25">
      <c r="A33" s="28">
        <v>13</v>
      </c>
      <c r="B33" s="2"/>
      <c r="C33" s="18" t="s">
        <v>32</v>
      </c>
      <c r="D33" s="7">
        <v>812620.73</v>
      </c>
      <c r="E33" s="7">
        <v>852009.33</v>
      </c>
    </row>
    <row r="34" spans="1:5" x14ac:dyDescent="0.25">
      <c r="A34" s="28">
        <v>14</v>
      </c>
      <c r="B34" s="2"/>
      <c r="C34" s="18" t="s">
        <v>33</v>
      </c>
      <c r="D34" s="7">
        <f>SUM(D35:D38)</f>
        <v>1077089.6599999999</v>
      </c>
      <c r="E34" s="7">
        <f>SUM(E35:E38)</f>
        <v>890596.65</v>
      </c>
    </row>
    <row r="35" spans="1:5" x14ac:dyDescent="0.25">
      <c r="A35" s="28" t="s">
        <v>3</v>
      </c>
      <c r="B35" s="2" t="s">
        <v>0</v>
      </c>
      <c r="C35" s="21" t="s">
        <v>34</v>
      </c>
      <c r="D35" s="7">
        <v>16480.41</v>
      </c>
      <c r="E35" s="7">
        <v>20177.29</v>
      </c>
    </row>
    <row r="36" spans="1:5" x14ac:dyDescent="0.25">
      <c r="A36" s="28"/>
      <c r="B36" s="2" t="s">
        <v>1</v>
      </c>
      <c r="C36" s="21" t="s">
        <v>35</v>
      </c>
      <c r="D36" s="7">
        <v>560914.02</v>
      </c>
      <c r="E36" s="7">
        <v>533062.63</v>
      </c>
    </row>
    <row r="37" spans="1:5" x14ac:dyDescent="0.25">
      <c r="A37" s="28"/>
      <c r="B37" s="2" t="s">
        <v>2</v>
      </c>
      <c r="C37" s="21" t="s">
        <v>36</v>
      </c>
      <c r="D37" s="7">
        <v>0</v>
      </c>
      <c r="E37" s="7">
        <v>0</v>
      </c>
    </row>
    <row r="38" spans="1:5" x14ac:dyDescent="0.25">
      <c r="A38" s="28"/>
      <c r="B38" s="2" t="s">
        <v>4</v>
      </c>
      <c r="C38" s="21" t="s">
        <v>37</v>
      </c>
      <c r="D38" s="7">
        <v>499695.23</v>
      </c>
      <c r="E38" s="7">
        <v>337356.73</v>
      </c>
    </row>
    <row r="39" spans="1:5" x14ac:dyDescent="0.25">
      <c r="A39" s="28">
        <v>15</v>
      </c>
      <c r="B39" s="2"/>
      <c r="C39" s="32" t="s">
        <v>38</v>
      </c>
      <c r="D39" s="7">
        <v>0</v>
      </c>
      <c r="E39" s="7">
        <v>0</v>
      </c>
    </row>
    <row r="40" spans="1:5" x14ac:dyDescent="0.25">
      <c r="A40" s="28">
        <v>16</v>
      </c>
      <c r="B40" s="2"/>
      <c r="C40" s="32" t="s">
        <v>39</v>
      </c>
      <c r="D40" s="7">
        <v>39636.44</v>
      </c>
      <c r="E40" s="7">
        <v>0</v>
      </c>
    </row>
    <row r="41" spans="1:5" x14ac:dyDescent="0.25">
      <c r="A41" s="28">
        <v>17</v>
      </c>
      <c r="B41" s="2"/>
      <c r="C41" s="32" t="s">
        <v>40</v>
      </c>
      <c r="D41" s="7">
        <v>40009.879999999997</v>
      </c>
      <c r="E41" s="7">
        <v>29832.33</v>
      </c>
    </row>
    <row r="42" spans="1:5" x14ac:dyDescent="0.25">
      <c r="A42" s="28">
        <v>18</v>
      </c>
      <c r="B42" s="2"/>
      <c r="C42" s="32" t="s">
        <v>41</v>
      </c>
      <c r="D42" s="38">
        <v>47367.67</v>
      </c>
      <c r="E42" s="38">
        <v>48630.66</v>
      </c>
    </row>
    <row r="43" spans="1:5" x14ac:dyDescent="0.25">
      <c r="A43" s="28"/>
      <c r="B43" s="2"/>
      <c r="C43" s="20" t="s">
        <v>42</v>
      </c>
      <c r="D43" s="29">
        <f>+D26+D27+D28+D29+D33+D34+D39+D40+D41+D42</f>
        <v>5503422.1699999999</v>
      </c>
      <c r="E43" s="29">
        <f>+E26+E27+E28+E29+E33+E34+E39+E40+E41+E42</f>
        <v>5070974.76</v>
      </c>
    </row>
    <row r="44" spans="1:5" x14ac:dyDescent="0.25">
      <c r="A44" s="28"/>
      <c r="B44" s="2"/>
      <c r="C44" s="33" t="s">
        <v>43</v>
      </c>
      <c r="D44" s="11">
        <f>+D23-D43</f>
        <v>-443282.66</v>
      </c>
      <c r="E44" s="11">
        <f>+E23-E43</f>
        <v>308846.25</v>
      </c>
    </row>
    <row r="45" spans="1:5" ht="9.75" customHeight="1" x14ac:dyDescent="0.25">
      <c r="A45" s="28"/>
      <c r="B45" s="2"/>
      <c r="C45" s="33"/>
      <c r="D45" s="10"/>
      <c r="E45" s="10"/>
    </row>
    <row r="46" spans="1:5" x14ac:dyDescent="0.25">
      <c r="A46" s="28"/>
      <c r="B46" s="2"/>
      <c r="C46" s="31" t="s">
        <v>44</v>
      </c>
      <c r="D46" s="12"/>
      <c r="E46" s="12"/>
    </row>
    <row r="47" spans="1:5" x14ac:dyDescent="0.25">
      <c r="A47" s="28"/>
      <c r="B47" s="2"/>
      <c r="C47" s="17" t="s">
        <v>45</v>
      </c>
      <c r="D47" s="12"/>
      <c r="E47" s="12"/>
    </row>
    <row r="48" spans="1:5" x14ac:dyDescent="0.25">
      <c r="A48" s="28">
        <v>19</v>
      </c>
      <c r="B48" s="2"/>
      <c r="C48" s="18" t="s">
        <v>46</v>
      </c>
      <c r="D48" s="7">
        <f>SUM(D49:D51)</f>
        <v>149222.23000000001</v>
      </c>
      <c r="E48" s="7">
        <f>SUM(E49:E51)</f>
        <v>105409.92</v>
      </c>
    </row>
    <row r="49" spans="1:5" x14ac:dyDescent="0.25">
      <c r="A49" s="28"/>
      <c r="B49" s="2" t="s">
        <v>0</v>
      </c>
      <c r="C49" s="21" t="s">
        <v>47</v>
      </c>
      <c r="D49" s="7">
        <v>78115.08</v>
      </c>
      <c r="E49" s="7">
        <v>55602.45</v>
      </c>
    </row>
    <row r="50" spans="1:5" x14ac:dyDescent="0.25">
      <c r="A50" s="28"/>
      <c r="B50" s="2" t="s">
        <v>1</v>
      </c>
      <c r="C50" s="21" t="s">
        <v>48</v>
      </c>
      <c r="D50" s="7">
        <v>71107.149999999994</v>
      </c>
      <c r="E50" s="7">
        <v>49807.47</v>
      </c>
    </row>
    <row r="51" spans="1:5" x14ac:dyDescent="0.25">
      <c r="A51" s="28"/>
      <c r="B51" s="2" t="s">
        <v>2</v>
      </c>
      <c r="C51" s="21" t="s">
        <v>5</v>
      </c>
      <c r="D51" s="7">
        <v>0</v>
      </c>
      <c r="E51" s="7">
        <v>0</v>
      </c>
    </row>
    <row r="52" spans="1:5" x14ac:dyDescent="0.25">
      <c r="A52" s="28">
        <v>20</v>
      </c>
      <c r="B52" s="2"/>
      <c r="C52" s="18" t="s">
        <v>49</v>
      </c>
      <c r="D52" s="38">
        <v>2.87</v>
      </c>
      <c r="E52" s="38">
        <v>1.55</v>
      </c>
    </row>
    <row r="53" spans="1:5" x14ac:dyDescent="0.25">
      <c r="A53" s="28"/>
      <c r="B53" s="2"/>
      <c r="C53" s="20" t="s">
        <v>50</v>
      </c>
      <c r="D53" s="9">
        <f>+D48+D52</f>
        <v>149225.1</v>
      </c>
      <c r="E53" s="9">
        <f>+E48+E52</f>
        <v>105411.47</v>
      </c>
    </row>
    <row r="54" spans="1:5" x14ac:dyDescent="0.25">
      <c r="A54" s="28"/>
      <c r="B54" s="2"/>
      <c r="C54" s="17" t="s">
        <v>51</v>
      </c>
      <c r="D54" s="10"/>
      <c r="E54" s="10"/>
    </row>
    <row r="55" spans="1:5" x14ac:dyDescent="0.25">
      <c r="A55" s="28">
        <v>21</v>
      </c>
      <c r="B55" s="2"/>
      <c r="C55" s="18" t="s">
        <v>52</v>
      </c>
      <c r="D55" s="7">
        <f>SUM(D56:D57)</f>
        <v>54292.7</v>
      </c>
      <c r="E55" s="7">
        <f>SUM(E56:E57)</f>
        <v>49097.33</v>
      </c>
    </row>
    <row r="56" spans="1:5" x14ac:dyDescent="0.25">
      <c r="A56" s="28"/>
      <c r="B56" s="2" t="s">
        <v>0</v>
      </c>
      <c r="C56" s="21" t="s">
        <v>53</v>
      </c>
      <c r="D56" s="7">
        <v>54292.7</v>
      </c>
      <c r="E56" s="7">
        <v>49097.33</v>
      </c>
    </row>
    <row r="57" spans="1:5" x14ac:dyDescent="0.25">
      <c r="A57" s="28"/>
      <c r="B57" s="2" t="s">
        <v>1</v>
      </c>
      <c r="C57" s="21" t="s">
        <v>54</v>
      </c>
      <c r="D57" s="38">
        <v>0</v>
      </c>
      <c r="E57" s="38">
        <v>0</v>
      </c>
    </row>
    <row r="58" spans="1:5" x14ac:dyDescent="0.25">
      <c r="A58" s="28"/>
      <c r="B58" s="2"/>
      <c r="C58" s="20" t="s">
        <v>55</v>
      </c>
      <c r="D58" s="10">
        <f>+D55</f>
        <v>54292.7</v>
      </c>
      <c r="E58" s="10">
        <f>+E55</f>
        <v>49097.33</v>
      </c>
    </row>
    <row r="59" spans="1:5" ht="9.75" customHeight="1" x14ac:dyDescent="0.25">
      <c r="A59" s="28"/>
      <c r="B59" s="2"/>
      <c r="C59" s="20"/>
      <c r="D59" s="39"/>
      <c r="E59" s="39"/>
    </row>
    <row r="60" spans="1:5" x14ac:dyDescent="0.25">
      <c r="A60" s="28"/>
      <c r="B60" s="2"/>
      <c r="C60" s="20" t="s">
        <v>56</v>
      </c>
      <c r="D60" s="11">
        <f>+D53-D58</f>
        <v>94932.4</v>
      </c>
      <c r="E60" s="11">
        <f>+E53-E58</f>
        <v>56314.14</v>
      </c>
    </row>
    <row r="61" spans="1:5" x14ac:dyDescent="0.25">
      <c r="A61" s="28"/>
      <c r="B61" s="2"/>
      <c r="C61" s="20"/>
      <c r="D61" s="10"/>
      <c r="E61" s="10"/>
    </row>
    <row r="62" spans="1:5" x14ac:dyDescent="0.25">
      <c r="A62" s="28"/>
      <c r="B62" s="2"/>
      <c r="C62" s="34" t="s">
        <v>57</v>
      </c>
      <c r="D62" s="13"/>
      <c r="E62" s="13"/>
    </row>
    <row r="63" spans="1:5" x14ac:dyDescent="0.25">
      <c r="A63" s="28">
        <v>22</v>
      </c>
      <c r="B63" s="2"/>
      <c r="C63" s="22" t="s">
        <v>58</v>
      </c>
      <c r="D63" s="7">
        <v>0</v>
      </c>
      <c r="E63" s="7">
        <v>0</v>
      </c>
    </row>
    <row r="64" spans="1:5" x14ac:dyDescent="0.25">
      <c r="A64" s="28">
        <v>23</v>
      </c>
      <c r="B64" s="2"/>
      <c r="C64" s="22" t="s">
        <v>59</v>
      </c>
      <c r="D64" s="38">
        <v>0</v>
      </c>
      <c r="E64" s="38">
        <v>0</v>
      </c>
    </row>
    <row r="65" spans="1:5" x14ac:dyDescent="0.25">
      <c r="A65" s="28"/>
      <c r="B65" s="2"/>
      <c r="C65" s="20" t="s">
        <v>60</v>
      </c>
      <c r="D65" s="11">
        <f>+D63-D64</f>
        <v>0</v>
      </c>
      <c r="E65" s="11">
        <f>+E63-E64</f>
        <v>0</v>
      </c>
    </row>
    <row r="66" spans="1:5" ht="18.75" customHeight="1" x14ac:dyDescent="0.25">
      <c r="A66" s="28"/>
      <c r="B66" s="2"/>
      <c r="C66" s="31" t="s">
        <v>61</v>
      </c>
      <c r="D66" s="10"/>
      <c r="E66" s="10"/>
    </row>
    <row r="67" spans="1:5" x14ac:dyDescent="0.25">
      <c r="A67" s="28">
        <v>24</v>
      </c>
      <c r="B67" s="2"/>
      <c r="C67" s="22" t="s">
        <v>62</v>
      </c>
      <c r="D67" s="7">
        <f>SUM(D68:D72)</f>
        <v>177800.1</v>
      </c>
      <c r="E67" s="7">
        <f>SUM(E68:E72)</f>
        <v>216969.65</v>
      </c>
    </row>
    <row r="68" spans="1:5" x14ac:dyDescent="0.25">
      <c r="A68" s="28"/>
      <c r="B68" s="2" t="s">
        <v>0</v>
      </c>
      <c r="C68" s="21" t="s">
        <v>77</v>
      </c>
      <c r="D68" s="7">
        <v>110000</v>
      </c>
      <c r="E68" s="7">
        <v>120000</v>
      </c>
    </row>
    <row r="69" spans="1:5" x14ac:dyDescent="0.25">
      <c r="A69" s="28"/>
      <c r="B69" s="2" t="s">
        <v>1</v>
      </c>
      <c r="C69" s="35" t="s">
        <v>63</v>
      </c>
      <c r="D69" s="7">
        <v>0</v>
      </c>
      <c r="E69" s="7">
        <v>0</v>
      </c>
    </row>
    <row r="70" spans="1:5" x14ac:dyDescent="0.25">
      <c r="A70" s="28" t="s">
        <v>3</v>
      </c>
      <c r="B70" s="2" t="s">
        <v>2</v>
      </c>
      <c r="C70" s="35" t="s">
        <v>64</v>
      </c>
      <c r="D70" s="7">
        <v>62199.65</v>
      </c>
      <c r="E70" s="7">
        <v>68767.47</v>
      </c>
    </row>
    <row r="71" spans="1:5" x14ac:dyDescent="0.25">
      <c r="A71" s="28" t="s">
        <v>3</v>
      </c>
      <c r="B71" s="2" t="s">
        <v>4</v>
      </c>
      <c r="C71" s="21" t="s">
        <v>65</v>
      </c>
      <c r="D71" s="7">
        <v>5600.45</v>
      </c>
      <c r="E71" s="7">
        <v>28202.18</v>
      </c>
    </row>
    <row r="72" spans="1:5" x14ac:dyDescent="0.25">
      <c r="A72" s="28"/>
      <c r="B72" s="2" t="s">
        <v>6</v>
      </c>
      <c r="C72" s="21" t="s">
        <v>66</v>
      </c>
      <c r="D72" s="38">
        <v>0</v>
      </c>
      <c r="E72" s="38">
        <v>0</v>
      </c>
    </row>
    <row r="73" spans="1:5" x14ac:dyDescent="0.25">
      <c r="A73" s="28"/>
      <c r="B73" s="2"/>
      <c r="C73" s="20" t="s">
        <v>67</v>
      </c>
      <c r="D73" s="11">
        <f>+D67</f>
        <v>177800.1</v>
      </c>
      <c r="E73" s="11">
        <f>+E67</f>
        <v>216969.65</v>
      </c>
    </row>
    <row r="74" spans="1:5" x14ac:dyDescent="0.25">
      <c r="A74" s="28">
        <v>25</v>
      </c>
      <c r="B74" s="2"/>
      <c r="C74" s="22" t="s">
        <v>68</v>
      </c>
      <c r="D74" s="16">
        <f>SUM(D75:D78)</f>
        <v>182550.35</v>
      </c>
      <c r="E74" s="16">
        <f>SUM(E75:E78)</f>
        <v>50496.14</v>
      </c>
    </row>
    <row r="75" spans="1:5" x14ac:dyDescent="0.25">
      <c r="A75" s="28"/>
      <c r="B75" s="2" t="s">
        <v>0</v>
      </c>
      <c r="C75" s="35" t="s">
        <v>69</v>
      </c>
      <c r="D75" s="7">
        <v>6924.61</v>
      </c>
      <c r="E75" s="7">
        <v>0</v>
      </c>
    </row>
    <row r="76" spans="1:5" x14ac:dyDescent="0.25">
      <c r="A76" s="28" t="s">
        <v>3</v>
      </c>
      <c r="B76" s="2" t="s">
        <v>1</v>
      </c>
      <c r="C76" s="35" t="s">
        <v>70</v>
      </c>
      <c r="D76" s="7">
        <v>1927.6</v>
      </c>
      <c r="E76" s="7">
        <v>50323.29</v>
      </c>
    </row>
    <row r="77" spans="1:5" x14ac:dyDescent="0.25">
      <c r="A77" s="28" t="s">
        <v>3</v>
      </c>
      <c r="B77" s="2" t="s">
        <v>2</v>
      </c>
      <c r="C77" s="21" t="s">
        <v>71</v>
      </c>
      <c r="D77" s="7">
        <v>173698.14</v>
      </c>
      <c r="E77" s="7">
        <v>172.85</v>
      </c>
    </row>
    <row r="78" spans="1:5" x14ac:dyDescent="0.25">
      <c r="A78" s="28" t="s">
        <v>3</v>
      </c>
      <c r="B78" s="2" t="s">
        <v>4</v>
      </c>
      <c r="C78" s="21" t="s">
        <v>72</v>
      </c>
      <c r="D78" s="38">
        <v>0</v>
      </c>
      <c r="E78" s="38">
        <v>0</v>
      </c>
    </row>
    <row r="79" spans="1:5" x14ac:dyDescent="0.25">
      <c r="A79" s="28"/>
      <c r="B79" s="2"/>
      <c r="C79" s="20" t="s">
        <v>73</v>
      </c>
      <c r="D79" s="11">
        <f>+D74</f>
        <v>182550.35</v>
      </c>
      <c r="E79" s="11">
        <f>+E74</f>
        <v>50496.14</v>
      </c>
    </row>
    <row r="80" spans="1:5" ht="9.75" customHeight="1" x14ac:dyDescent="0.25">
      <c r="A80" s="28"/>
      <c r="B80" s="2"/>
      <c r="C80" s="20"/>
      <c r="D80" s="9"/>
      <c r="E80" s="9"/>
    </row>
    <row r="81" spans="1:5" x14ac:dyDescent="0.25">
      <c r="A81" s="28"/>
      <c r="B81" s="2"/>
      <c r="C81" s="20" t="s">
        <v>74</v>
      </c>
      <c r="D81" s="11">
        <f>+D73-D79</f>
        <v>-4750.25</v>
      </c>
      <c r="E81" s="11">
        <f>+E73-E79</f>
        <v>166473.51</v>
      </c>
    </row>
    <row r="82" spans="1:5" x14ac:dyDescent="0.25">
      <c r="A82" s="28"/>
      <c r="B82" s="2"/>
      <c r="C82" s="20" t="s">
        <v>75</v>
      </c>
      <c r="D82" s="9">
        <f>+D44+D60+D65+D81</f>
        <v>-353100.51</v>
      </c>
      <c r="E82" s="9">
        <f>+E44+E60+E65+E81</f>
        <v>531633.9</v>
      </c>
    </row>
    <row r="83" spans="1:5" x14ac:dyDescent="0.25">
      <c r="A83" s="28"/>
      <c r="B83" s="2"/>
      <c r="C83" s="20"/>
      <c r="D83" s="10"/>
      <c r="E83" s="10"/>
    </row>
    <row r="84" spans="1:5" ht="18.75" customHeight="1" x14ac:dyDescent="0.25">
      <c r="A84" s="28">
        <v>26</v>
      </c>
      <c r="B84" s="2"/>
      <c r="C84" s="36" t="s">
        <v>78</v>
      </c>
      <c r="D84" s="38">
        <v>59475.88</v>
      </c>
      <c r="E84" s="38">
        <v>64007.35</v>
      </c>
    </row>
    <row r="85" spans="1:5" x14ac:dyDescent="0.25">
      <c r="A85" s="27">
        <v>27</v>
      </c>
      <c r="B85" s="4"/>
      <c r="C85" s="37" t="s">
        <v>76</v>
      </c>
      <c r="D85" s="11">
        <f>+D82-D84</f>
        <v>-412576.39</v>
      </c>
      <c r="E85" s="11">
        <f>+E82-E84</f>
        <v>467626.55</v>
      </c>
    </row>
    <row r="86" spans="1:5" x14ac:dyDescent="0.25">
      <c r="B86" s="40"/>
    </row>
  </sheetData>
  <sheetProtection sheet="1" objects="1" scenarios="1"/>
  <mergeCells count="4">
    <mergeCell ref="C5:C6"/>
    <mergeCell ref="D5:D6"/>
    <mergeCell ref="E5:E6"/>
    <mergeCell ref="A3:E3"/>
  </mergeCells>
  <phoneticPr fontId="0" type="noConversion"/>
  <printOptions horizontalCentered="1"/>
  <pageMargins left="0.15748031496062992" right="0.15748031496062992" top="0.59055118110236227" bottom="0.47244094488188981" header="0.35433070866141736" footer="0.31496062992125984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Conto ec</vt:lpstr>
    </vt:vector>
  </TitlesOfParts>
  <Company>Ministero Economia e Finanze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daniela.collesi</dc:creator>
  <cp:lastModifiedBy>Antonella Ricci</cp:lastModifiedBy>
  <cp:lastPrinted>2021-11-25T09:34:36Z</cp:lastPrinted>
  <dcterms:created xsi:type="dcterms:W3CDTF">2013-05-06T10:20:21Z</dcterms:created>
  <dcterms:modified xsi:type="dcterms:W3CDTF">2022-08-23T07:55:34Z</dcterms:modified>
</cp:coreProperties>
</file>